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comments3.xml" ContentType="application/vnd.openxmlformats-officedocument.spreadsheetml.comments+xml"/>
  <Override PartName="/xl/tables/table6.xml" ContentType="application/vnd.openxmlformats-officedocument.spreadsheetml.table+xml"/>
  <Override PartName="/xl/comments4.xml" ContentType="application/vnd.openxmlformats-officedocument.spreadsheetml.comments+xml"/>
  <Override PartName="/xl/tables/table7.xml" ContentType="application/vnd.openxmlformats-officedocument.spreadsheetml.table+xml"/>
  <Override PartName="/xl/comments5.xml" ContentType="application/vnd.openxmlformats-officedocument.spreadsheetml.comments+xml"/>
  <Override PartName="/xl/tables/table8.xml" ContentType="application/vnd.openxmlformats-officedocument.spreadsheetml.table+xml"/>
  <Override PartName="/xl/comments6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ma\Desktop\"/>
    </mc:Choice>
  </mc:AlternateContent>
  <xr:revisionPtr revIDLastSave="0" documentId="8_{63FEB403-09A3-41DE-9699-D672111D883D}" xr6:coauthVersionLast="47" xr6:coauthVersionMax="47" xr10:uidLastSave="{00000000-0000-0000-0000-000000000000}"/>
  <bookViews>
    <workbookView xWindow="-110" yWindow="-110" windowWidth="19420" windowHeight="10300" tabRatio="937" xr2:uid="{0CDB1CD7-2E40-4D00-B1AC-607B44CF0E0B}"/>
  </bookViews>
  <sheets>
    <sheet name="Instrucciones" sheetId="12" r:id="rId1"/>
    <sheet name="Información inicial" sheetId="13" r:id="rId2"/>
    <sheet name="Listados" sheetId="14" state="hidden" r:id="rId3"/>
    <sheet name="PARTICIPACIÓN" sheetId="1" r:id="rId4"/>
    <sheet name="REPRESENTACIÓN" sheetId="2" r:id="rId5"/>
    <sheet name="RECURSOS" sheetId="3" r:id="rId6"/>
    <sheet name="CULTURA ORGANIZACIONAL" sheetId="4" r:id="rId7"/>
    <sheet name="CALIDAD" sheetId="5" r:id="rId8"/>
    <sheet name="EVALUACIÓN" sheetId="6" r:id="rId9"/>
    <sheet name="Resultados Criterios" sheetId="7" state="hidden" r:id="rId10"/>
    <sheet name="Resumen General" sheetId="8" r:id="rId11"/>
    <sheet name="Valoración BBPP" sheetId="9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5" i="6"/>
  <c r="C4" i="6"/>
  <c r="C3" i="6"/>
  <c r="C2" i="6"/>
  <c r="C3" i="5"/>
  <c r="C2" i="5"/>
  <c r="C3" i="4"/>
  <c r="B5" i="7" s="1"/>
  <c r="C2" i="4"/>
  <c r="C3" i="3"/>
  <c r="B4" i="7" s="1"/>
  <c r="C2" i="3"/>
  <c r="C5" i="2"/>
  <c r="C4" i="2"/>
  <c r="C3" i="2"/>
  <c r="C2" i="2"/>
  <c r="C4" i="1"/>
  <c r="C3" i="1"/>
  <c r="C2" i="1"/>
  <c r="B3" i="7" l="1"/>
  <c r="C3" i="7"/>
  <c r="D3" i="7" s="1"/>
  <c r="C3" i="8"/>
  <c r="B3" i="8"/>
  <c r="C5" i="8"/>
  <c r="C5" i="7"/>
  <c r="D5" i="7" s="1"/>
  <c r="C4" i="7"/>
  <c r="D4" i="7" s="1"/>
  <c r="B4" i="8"/>
  <c r="C4" i="8"/>
  <c r="D4" i="8" s="1"/>
  <c r="F4" i="8" s="1"/>
  <c r="C7" i="8"/>
  <c r="C7" i="7"/>
  <c r="B7" i="8"/>
  <c r="B6" i="7"/>
  <c r="C6" i="7"/>
  <c r="D6" i="7" s="1"/>
  <c r="C6" i="8"/>
  <c r="B6" i="8"/>
  <c r="B5" i="8"/>
  <c r="D5" i="8" s="1"/>
  <c r="D3" i="8"/>
  <c r="F3" i="8" s="1"/>
  <c r="B2" i="8"/>
  <c r="C2" i="8"/>
  <c r="D2" i="8" s="1"/>
  <c r="F2" i="8" s="1"/>
  <c r="C2" i="7"/>
  <c r="B2" i="7"/>
  <c r="B7" i="7"/>
  <c r="G4" i="8" l="1"/>
  <c r="D7" i="8"/>
  <c r="G7" i="8" s="1"/>
  <c r="D7" i="7"/>
  <c r="D6" i="8"/>
  <c r="G6" i="8" s="1"/>
  <c r="F6" i="8"/>
  <c r="F5" i="8"/>
  <c r="G5" i="8"/>
  <c r="G3" i="8"/>
  <c r="D2" i="7"/>
  <c r="G2" i="8"/>
  <c r="F7" i="8" l="1"/>
  <c r="B3" i="9"/>
  <c r="B4" i="9" s="1"/>
  <c r="D8" i="8"/>
  <c r="F8" i="8" l="1"/>
  <c r="G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ED880AC6-5FA2-4815-83B2-2199EBD041BA}">
      <text>
        <r>
          <rPr>
            <sz val="11"/>
            <color theme="1"/>
            <rFont val="Calibri"/>
            <family val="2"/>
            <scheme val="minor"/>
          </rPr>
          <t>Seleccione una de las opciones: Sí, No o No aplica.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7B95AEAD-F5C4-4FAC-A140-2C673B3E8666}">
      <text>
        <r>
          <rPr>
            <sz val="11"/>
            <color theme="1"/>
            <rFont val="Calibri"/>
            <family val="2"/>
            <scheme val="minor"/>
          </rPr>
          <t>Ingrese un valor entre 0 y 5. Deje en blanco si no aplica.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A38EFD97-C7D5-4C77-87D0-F51E1ACED76A}">
      <text>
        <r>
          <rPr>
            <sz val="11"/>
            <color theme="1"/>
            <rFont val="Calibri"/>
            <family val="2"/>
            <scheme val="minor"/>
          </rPr>
          <t>Ingrese un valor entre 0 y 5. Deje en blanco si no aplica.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9B1D08DB-EF97-4B8A-8C9E-3BB83AAC76DC}">
      <text>
        <r>
          <rPr>
            <sz val="11"/>
            <color theme="1"/>
            <rFont val="Calibri"/>
            <family val="2"/>
            <scheme val="minor"/>
          </rPr>
          <t>Ingrese un valor entre 0 y 5. Deje en blanco si no aplica.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DC17C4F2-97E3-4C15-A76E-724E99004FEF}">
      <text>
        <r>
          <rPr>
            <sz val="11"/>
            <color theme="1"/>
            <rFont val="Calibri"/>
            <family val="2"/>
            <scheme val="minor"/>
          </rPr>
          <t>Seleccione una de las opciones: Sí, No o No aplica.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</author>
  </authors>
  <commentList>
    <comment ref="B1" authorId="0" shapeId="0" xr:uid="{2C1DA800-34E6-4671-9B37-B366E7043569}">
      <text>
        <r>
          <rPr>
            <sz val="11"/>
            <color theme="1"/>
            <rFont val="Calibri"/>
            <family val="2"/>
            <scheme val="minor"/>
          </rPr>
          <t>Seleccione una de las opciones: Sí, No o No aplica.</t>
        </r>
      </text>
    </comment>
  </commentList>
</comments>
</file>

<file path=xl/sharedStrings.xml><?xml version="1.0" encoding="utf-8"?>
<sst xmlns="http://schemas.openxmlformats.org/spreadsheetml/2006/main" count="170" uniqueCount="118">
  <si>
    <t>Evaluación de prácticas empresariales</t>
  </si>
  <si>
    <t>SISTEMA DE VALORACIÓN DE BUENAS PRÁCTICAS EMPRESARIALES EN IGUALDAD</t>
  </si>
  <si>
    <t>Instrucciones de la herramienta</t>
  </si>
  <si>
    <t>Información Inicial</t>
  </si>
  <si>
    <t>En primer lugar, facilitar los datos de empresa y de la medida a evaluar, en la pestaña Información Inicial</t>
  </si>
  <si>
    <t>Las siguientes pestañas evalúan diferentes criterios. En la columna "Respuesta" de cada criterio, indicar la valoración: Sí / No, o valor del 1 al 5, siendo el 0 totalmente en desacuerdo y el 5 totalmente de acuerdo</t>
  </si>
  <si>
    <t>Debe proporcionarse la valoración que se otorga en cada uno de los criterios señalados.</t>
  </si>
  <si>
    <t>En la columna "Respuesta" de cada criterio, indicar la valoración: Sí / No, o valor del 0 al 5, siendo el 0 totalmente en desacuerdo y el 5 totalmente de acuerdo</t>
  </si>
  <si>
    <t>Los ítems considerados irrelevantes pueden dejarse en blanco o responder "No aplica"</t>
  </si>
  <si>
    <t>PARTICIPACIÓN!A1</t>
  </si>
  <si>
    <t>Participación</t>
  </si>
  <si>
    <t>REPRESENTACIÓN!A1</t>
  </si>
  <si>
    <t>Representación</t>
  </si>
  <si>
    <t>RECURSOS!A1</t>
  </si>
  <si>
    <t>Recursos</t>
  </si>
  <si>
    <t>CULTURA ORGANIZACIONAL'!A1</t>
  </si>
  <si>
    <t>Cultura organizacional</t>
  </si>
  <si>
    <t>CALIDAD!A1</t>
  </si>
  <si>
    <t>Calidad</t>
  </si>
  <si>
    <t>EVALUACIÓN!A1</t>
  </si>
  <si>
    <t>Evaluación</t>
  </si>
  <si>
    <t>Una vez finalizada la valoración, puede consultar los resultados en las pestañas:</t>
  </si>
  <si>
    <t>Resumen General'!A1</t>
  </si>
  <si>
    <t>Resumen General</t>
  </si>
  <si>
    <t>Resultados obtenidos en cada uno de los criterios de evaluación de la medida</t>
  </si>
  <si>
    <t>Valoración BBPP'!A1</t>
  </si>
  <si>
    <t>Valoración de la medida</t>
  </si>
  <si>
    <t>Puntuación final y valoración: se considera, o no, buena práctica empresarial</t>
  </si>
  <si>
    <t>Razón social</t>
  </si>
  <si>
    <t>Inicio</t>
  </si>
  <si>
    <t>NIF</t>
  </si>
  <si>
    <t>Domicilio social</t>
  </si>
  <si>
    <t>Sector de Actividad</t>
  </si>
  <si>
    <t>Número de mujeres en plantilla</t>
  </si>
  <si>
    <t>Número de hombres en plantilla</t>
  </si>
  <si>
    <t>Forma jurídica</t>
  </si>
  <si>
    <t>Persona responsable de políticas y medidas de igualdad  laboral</t>
  </si>
  <si>
    <t xml:space="preserve">Nombre </t>
  </si>
  <si>
    <t>Cargo</t>
  </si>
  <si>
    <t>Teléfono profesional</t>
  </si>
  <si>
    <t>E-mail profesional</t>
  </si>
  <si>
    <t>Organización de la gestión de personas</t>
  </si>
  <si>
    <t>¿Tiene departamento propio de personal o Recursos humanos?</t>
  </si>
  <si>
    <t>Certificados o reconocimientos obtenidos (calidad, RSC, igualdad…). Describir</t>
  </si>
  <si>
    <t>Representación sindical</t>
  </si>
  <si>
    <t>Convenio colectivo de aplicación</t>
  </si>
  <si>
    <t>Categoría de clasificación de la Medida</t>
  </si>
  <si>
    <t>Condiciones de trabajo.</t>
  </si>
  <si>
    <t>Nombre de la Medida</t>
  </si>
  <si>
    <t xml:space="preserve">Categoría de clasificación de la buena práctica </t>
  </si>
  <si>
    <t>Auditoría salarial entre mujeres y hombres.</t>
  </si>
  <si>
    <t>Clasificación profesional.</t>
  </si>
  <si>
    <t>Cultura organizacional y Transversalidad de la perspectiva de género.</t>
  </si>
  <si>
    <t>Ejercicio corresponsable de los derechos de la vida personal, familiar y laboral.</t>
  </si>
  <si>
    <t>Formación.</t>
  </si>
  <si>
    <t>Prevención del acoso sexual y por razón de género.</t>
  </si>
  <si>
    <t>Proceso de selección y contratación.</t>
  </si>
  <si>
    <t>Promoción profesional.</t>
  </si>
  <si>
    <t>Representación.</t>
  </si>
  <si>
    <t>Retribuciones.</t>
  </si>
  <si>
    <t>Otros.</t>
  </si>
  <si>
    <t>Ítem</t>
  </si>
  <si>
    <t>Respuesta</t>
  </si>
  <si>
    <t>Puntuación</t>
  </si>
  <si>
    <t>La práctica empresarial se diseña con la participación de la plantilla y de la RLPT (en caso de que cuente con esta figura).</t>
  </si>
  <si>
    <t>La práctica empresarial favorece la participación de las mujeres en la empresa.</t>
  </si>
  <si>
    <t>La práctica empresarial potencia la participación de las mujeres en la toma de decisiones</t>
  </si>
  <si>
    <t>Las imágenes que se incluyen en la práctica no reproducen estereotipos de género.</t>
  </si>
  <si>
    <t>Se utiliza un lenguaje inclusivo.</t>
  </si>
  <si>
    <t>La práctica no reproduce roles tradicionales de género.</t>
  </si>
  <si>
    <t>La práctica contribuye al fomento de la diversidad en la empresa.</t>
  </si>
  <si>
    <t>La práctica empresarial reduce las diferencias de género existentes en el acceso a los recursos.</t>
  </si>
  <si>
    <t>La práctica empresarial elimina las diferencias de género detectadas en el acceso a recursos.</t>
  </si>
  <si>
    <t>La práctica empresarial mejora las medidas de conciliación y corresponsabilidad ya contempladas en la normativa.</t>
  </si>
  <si>
    <t>La dirección de la empresa se encuentra comprometida con la igualdad y la corresponsabilidad en su práctica empresarial.</t>
  </si>
  <si>
    <t>La práctica incluye indicadores que miden el grado de satisfacción de la plantilla con la práctica implementada.</t>
  </si>
  <si>
    <t>La práctica incluye indicadores que miden el grado de satisfacción de la población diana a la que va dirigida la práctica empresarial.</t>
  </si>
  <si>
    <t>La práctica empresarial cuenta con indicadores que miden el alcance de los resultados obtenidos.</t>
  </si>
  <si>
    <t>La práctica empresarial cuenta con indicadores específicos de género que evalúan el impacto de género de la medida.</t>
  </si>
  <si>
    <t>Los resultados obtenidos cuentan con cifras desagregadas por sexo.</t>
  </si>
  <si>
    <t>Los resultados obtenidos cumplen los objetivos planteados.</t>
  </si>
  <si>
    <t>Los resultados obtenidos reducen la brecha de género en la empresa.</t>
  </si>
  <si>
    <t>Criterio</t>
  </si>
  <si>
    <t>Puntuación Total</t>
  </si>
  <si>
    <t>Ítems válidos</t>
  </si>
  <si>
    <t>Media</t>
  </si>
  <si>
    <t>PARTICIPACIÓN</t>
  </si>
  <si>
    <t>REPRESENTACIÓN</t>
  </si>
  <si>
    <t>RECURSOS</t>
  </si>
  <si>
    <t>CULTURA ORGANIZACIONAL</t>
  </si>
  <si>
    <t>CALIDAD</t>
  </si>
  <si>
    <t>EVALUACIÓN</t>
  </si>
  <si>
    <t>Ítems Evaluados</t>
  </si>
  <si>
    <t>Media Final</t>
  </si>
  <si>
    <t>Máx. Posible</t>
  </si>
  <si>
    <t>Porcentaje</t>
  </si>
  <si>
    <t>Semáforo</t>
  </si>
  <si>
    <t>TOTAL (suma medias)</t>
  </si>
  <si>
    <t>Recordatorio: Actualizar Datos</t>
  </si>
  <si>
    <t>Resumen de Evaluación</t>
  </si>
  <si>
    <t xml:space="preserve">Según la información recopilada ¿Se considera la medida evaluada una Buena Práctica empresarial? </t>
  </si>
  <si>
    <t>¿En qué consiste la medida?</t>
  </si>
  <si>
    <t>¿Qué objetivo persigue en relación con la corresponsabilidad?</t>
  </si>
  <si>
    <t>¿Qué tipo de acciones incluye (flexibilidad horaria, permisos, servicios de conciliación, etc.)?</t>
  </si>
  <si>
    <t>¿Está formalmente integrada en las políticas internas?</t>
  </si>
  <si>
    <t>¿Se aplica de forma generalizada o solo en determinados departamentos?</t>
  </si>
  <si>
    <t>¿Cuenta con apoyo de la dirección y recursos asignados?</t>
  </si>
  <si>
    <t>¿Cuántas personas han hecho uso de la medida?</t>
  </si>
  <si>
    <t>¿Existe equilibrio de género en su uso?</t>
  </si>
  <si>
    <t>¿Se han identificado barreras para su acceso?</t>
  </si>
  <si>
    <t>¿Desde cuándo está activa la medida?</t>
  </si>
  <si>
    <t>¿Ha tenido modificaciones o mejoras desde su implementación?</t>
  </si>
  <si>
    <t>¿Se ha evaluado su evolución en el tiempo?</t>
  </si>
  <si>
    <t>Tiempo de puesta en marcha</t>
  </si>
  <si>
    <t>Personas acogidas</t>
  </si>
  <si>
    <t>Grado de implantación en la empresa</t>
  </si>
  <si>
    <t>Descripción de la medida</t>
  </si>
  <si>
    <t>escriba su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</si>
</sst>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0"/>
      <name val="Arial Nova"/>
      <family val="2"/>
    </font>
    <font>
      <b/>
      <sz val="9"/>
      <color rgb="FF808080"/>
      <name val="Arial Nova"/>
      <family val="2"/>
    </font>
    <font>
      <sz val="11"/>
      <color theme="1"/>
      <name val="Arial Nova"/>
      <family val="2"/>
    </font>
    <font>
      <b/>
      <sz val="10"/>
      <color rgb="FF333399"/>
      <name val="Arial Nova"/>
      <family val="2"/>
    </font>
    <font>
      <b/>
      <sz val="14"/>
      <color theme="4"/>
      <name val="Arial Nova"/>
      <family val="2"/>
    </font>
    <font>
      <b/>
      <sz val="11"/>
      <color theme="4"/>
      <name val="Arial Nov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0.59999389629810485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9"/>
      <color rgb="FF000000"/>
      <name val="Arial Nova"/>
      <family val="2"/>
    </font>
    <font>
      <u/>
      <sz val="11"/>
      <color theme="4" tint="-0.499984740745262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theme="4" tint="0.39997558519241921"/>
      <name val="Calibri"/>
      <family val="2"/>
      <scheme val="minor"/>
    </font>
    <font>
      <u/>
      <sz val="11"/>
      <color theme="4" tint="0.79998168889431442"/>
      <name val="Calibri"/>
      <family val="2"/>
      <scheme val="minor"/>
    </font>
    <font>
      <b/>
      <sz val="14"/>
      <color theme="0"/>
      <name val="Arial Nova"/>
      <family val="2"/>
    </font>
    <font>
      <u/>
      <sz val="11"/>
      <color theme="8" tint="0.79998168889431442"/>
      <name val="Calibri"/>
      <family val="2"/>
      <scheme val="minor"/>
    </font>
    <font>
      <u/>
      <sz val="11"/>
      <color theme="5" tint="-0.249977111117893"/>
      <name val="Calibri"/>
      <family val="2"/>
      <scheme val="minor"/>
    </font>
    <font>
      <u/>
      <sz val="11"/>
      <color theme="5" tint="0.59999389629810485"/>
      <name val="Calibri"/>
      <family val="2"/>
      <scheme val="minor"/>
    </font>
    <font>
      <sz val="9"/>
      <name val="Arial Nova"/>
      <family val="2"/>
    </font>
    <font>
      <sz val="11"/>
      <name val="Arial Nova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rgb="FFC0C0C0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66666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vertical="top" readingOrder="1"/>
    </xf>
    <xf numFmtId="0" fontId="0" fillId="0" borderId="0" xfId="0" applyAlignment="1">
      <alignment vertical="top" readingOrder="1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/>
    <xf numFmtId="0" fontId="13" fillId="4" borderId="0" xfId="1" quotePrefix="1" applyFont="1" applyFill="1"/>
    <xf numFmtId="0" fontId="10" fillId="3" borderId="0" xfId="0" applyFont="1" applyFill="1" applyAlignment="1">
      <alignment wrapText="1"/>
    </xf>
    <xf numFmtId="0" fontId="14" fillId="5" borderId="5" xfId="0" applyFont="1" applyFill="1" applyBorder="1" applyAlignment="1">
      <alignment horizontal="justify" vertical="center" wrapText="1"/>
    </xf>
    <xf numFmtId="0" fontId="14" fillId="5" borderId="6" xfId="0" applyFont="1" applyFill="1" applyBorder="1" applyAlignment="1">
      <alignment horizontal="justify" vertical="center" wrapText="1"/>
    </xf>
    <xf numFmtId="0" fontId="15" fillId="9" borderId="0" xfId="1" applyFont="1" applyFill="1"/>
    <xf numFmtId="0" fontId="11" fillId="0" borderId="0" xfId="1"/>
    <xf numFmtId="0" fontId="16" fillId="4" borderId="0" xfId="1" applyFont="1" applyFill="1"/>
    <xf numFmtId="0" fontId="17" fillId="6" borderId="0" xfId="1" applyFont="1" applyFill="1"/>
    <xf numFmtId="0" fontId="12" fillId="7" borderId="0" xfId="1" quotePrefix="1" applyFont="1" applyFill="1"/>
    <xf numFmtId="0" fontId="18" fillId="8" borderId="0" xfId="1" applyFont="1" applyFill="1"/>
    <xf numFmtId="0" fontId="13" fillId="10" borderId="0" xfId="1" applyFont="1" applyFill="1" applyAlignment="1">
      <alignment horizontal="center"/>
    </xf>
    <xf numFmtId="0" fontId="20" fillId="11" borderId="0" xfId="1" applyFont="1" applyFill="1"/>
    <xf numFmtId="0" fontId="21" fillId="12" borderId="0" xfId="1" quotePrefix="1" applyFont="1" applyFill="1"/>
    <xf numFmtId="0" fontId="22" fillId="13" borderId="0" xfId="1" quotePrefix="1" applyFont="1" applyFill="1"/>
    <xf numFmtId="164" fontId="8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2"/>
    </xf>
    <xf numFmtId="0" fontId="0" fillId="0" borderId="0" xfId="0" applyBorder="1"/>
    <xf numFmtId="0" fontId="10" fillId="3" borderId="4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48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numFmt numFmtId="164" formatCode="0.0"/>
    </dxf>
    <dxf>
      <numFmt numFmtId="164" formatCode="0.0"/>
    </dxf>
    <dxf>
      <numFmt numFmtId="164" formatCode="0.0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ova"/>
        <family val="2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rgb="FF666666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ova"/>
        <family val="2"/>
        <scheme val="none"/>
      </font>
      <fill>
        <patternFill patternType="solid">
          <fgColor indexed="64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584200</xdr:colOff>
      <xdr:row>0</xdr:row>
      <xdr:rowOff>0</xdr:rowOff>
    </xdr:from>
    <xdr:to>
      <xdr:col>6</xdr:col>
      <xdr:colOff>361950</xdr:colOff>
      <xdr:row>5</xdr:row>
      <xdr:rowOff>5554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C7105E-21E8-4E91-8FB5-EA3B08FB2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754" b="29490"/>
        <a:stretch/>
      </xdr:blipFill>
      <xdr:spPr>
        <a:xfrm>
          <a:off x="4013200" y="0"/>
          <a:ext cx="2178050" cy="8945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383BEBB-61D1-4B6E-AEBF-C4AEB5528393}" name="Tabla812" displayName="Tabla812" ref="A21:A22" totalsRowShown="0" headerRowDxfId="47" dataDxfId="46">
  <autoFilter ref="A21:A22" xr:uid="{F383BEBB-61D1-4B6E-AEBF-C4AEB5528393}"/>
  <tableColumns count="1">
    <tableColumn id="1" xr3:uid="{C2244FDE-3A90-4774-9A75-A622B5951FC4}" name="Categoría de clasificación de la Medida" dataDxfId="4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DDCF72B-58C4-4A5E-AAC4-FF851AF0A63C}" name="ResumenEvaluacion" displayName="ResumenEvaluacion" ref="A1:G8">
  <autoFilter ref="A1:G8" xr:uid="{00000000-0009-0000-0100-000007000000}"/>
  <tableColumns count="7">
    <tableColumn id="1" xr3:uid="{823B8C38-B7DB-43E5-8974-AEFC1C1B7044}" name="Criterio"/>
    <tableColumn id="2" xr3:uid="{AE019670-726B-49A8-BD50-5BCE5472224E}" name="Puntuación Total"/>
    <tableColumn id="3" xr3:uid="{572CC52A-03D1-45AD-9234-6FF0F728F099}" name="Ítems Evaluados"/>
    <tableColumn id="4" xr3:uid="{05991D0B-56A1-4D75-82C2-08A800A1AE9A}" name="Media Final" dataDxfId="3"/>
    <tableColumn id="5" xr3:uid="{8DEB13EE-C945-4A75-8590-757685AFC111}" name="Máx. Posible"/>
    <tableColumn id="6" xr3:uid="{A63F2C58-724B-41F8-B2E2-F2037F3A8302}" name="Porcentaje" dataDxfId="2"/>
    <tableColumn id="7" xr3:uid="{00FDFEEC-C7DC-4E67-AFEF-F47B8AAC9DDC}" name="Semáforo"/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8B2C8F-05D8-436F-A1BC-F3AFF5E93BC7}" name="Tabla8" displayName="Tabla8" ref="A1:B4" totalsRowShown="0">
  <autoFilter ref="A1:B4" xr:uid="{C91E61F6-6E6C-41B2-A23A-B5DAE5ECC855}"/>
  <tableColumns count="2">
    <tableColumn id="1" xr3:uid="{15DC2063-DDF7-4113-9466-CD3AD9F6CBDF}" name="Resumen de Evaluación"/>
    <tableColumn id="2" xr3:uid="{FECD8790-61ED-4368-BBE8-801AB4668510}" name="Evaluació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36C1A0B-17BD-434F-846F-B332912AAB02}" name="Tabla12" displayName="Tabla12" ref="A1:A13" totalsRowShown="0" headerRowDxfId="44" dataDxfId="43" tableBorderDxfId="42">
  <autoFilter ref="A1:A13" xr:uid="{736C1A0B-17BD-434F-846F-B332912AAB02}"/>
  <sortState xmlns:xlrd2="http://schemas.microsoft.com/office/spreadsheetml/2017/richdata2" ref="A2:A12">
    <sortCondition ref="A1:A12"/>
  </sortState>
  <tableColumns count="1">
    <tableColumn id="1" xr3:uid="{B7ED76D6-EC5E-45CF-9410-4E525EA25945}" name="Categoría de clasificación de la buena práctica " dataDxfId="4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98487-DA9D-4C39-953F-6DE8C5650E9D}" name="Tabla_PARTICIPACIÓN" displayName="Tabla_PARTICIPACIÓN" ref="A1:C4" headerRowDxfId="40" dataDxfId="39" totalsRowDxfId="38">
  <autoFilter ref="A1:C4" xr:uid="{00000000-0009-0000-0100-000001000000}"/>
  <tableColumns count="3">
    <tableColumn id="1" xr3:uid="{62CAC627-1ED9-48C2-A39D-223BCA11597B}" name="Ítem" dataDxfId="37"/>
    <tableColumn id="2" xr3:uid="{DD0311AB-5172-4020-A8A2-149EBF9A8EAC}" name="Respuesta" dataDxfId="36"/>
    <tableColumn id="3" xr3:uid="{419578A5-D98A-463D-9302-701BB583874D}" name="Puntuación" dataDxfId="35">
      <calculatedColumnFormula>IF(B2="Sí",5,IF(B2="No",0,""))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89202-4F4E-4282-8D06-BEE85B666316}" name="Tabla_REPRESENTACIÓN" displayName="Tabla_REPRESENTACIÓN" ref="A1:C5" headerRowDxfId="34" dataDxfId="33" totalsRowDxfId="32">
  <autoFilter ref="A1:C5" xr:uid="{00000000-0009-0000-0100-000002000000}"/>
  <tableColumns count="3">
    <tableColumn id="1" xr3:uid="{CF4CBE1D-BC51-4D41-8E74-616A50CD3763}" name="Ítem" dataDxfId="31"/>
    <tableColumn id="2" xr3:uid="{7AA46DC3-9950-4B49-9D81-1044FFCC7E3B}" name="Respuesta" dataDxfId="30"/>
    <tableColumn id="3" xr3:uid="{8C124E2D-92DB-400A-9AD9-FDFF36B4DE8C}" name="Puntuación" dataDxfId="29">
      <calculatedColumnFormula>IF(AND(ISNUMBER(B2),B2&gt;=0,B2&lt;=5),B2,"")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1ADDA7-8BED-4E7C-B138-23F73D64F595}" name="Tabla_RECURSOS" displayName="Tabla_RECURSOS" ref="A1:C3" headerRowDxfId="28" dataDxfId="27" totalsRowDxfId="26">
  <autoFilter ref="A1:C3" xr:uid="{00000000-0009-0000-0100-000003000000}"/>
  <tableColumns count="3">
    <tableColumn id="1" xr3:uid="{5394389A-18A6-4D8A-A0B8-EC880EFF79F2}" name="Ítem" dataDxfId="25"/>
    <tableColumn id="2" xr3:uid="{209059DA-C6B0-4B21-9A74-551232D14075}" name="Respuesta" dataDxfId="24"/>
    <tableColumn id="3" xr3:uid="{6AD41C17-75FE-4F8E-9AD1-ABC557832B7D}" name="Puntuación" dataDxfId="23">
      <calculatedColumnFormula>IF(AND(ISNUMBER(B2),B2&gt;=0,B2&lt;=5),B2,"")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42C41F-3664-4166-B449-C02A20B3CE7D}" name="Tabla_CULTURA_ORGANIZACIONAL" displayName="Tabla_CULTURA_ORGANIZACIONAL" ref="A1:C3" headerRowDxfId="22" dataDxfId="21" totalsRowDxfId="20">
  <autoFilter ref="A1:C3" xr:uid="{00000000-0009-0000-0100-000004000000}"/>
  <tableColumns count="3">
    <tableColumn id="1" xr3:uid="{228A5080-F627-4E1F-A3D8-45FB0860CCCB}" name="Ítem" dataDxfId="19"/>
    <tableColumn id="2" xr3:uid="{E9CD9D26-64A0-49AB-A072-031EAAD8E571}" name="Respuesta" dataDxfId="18"/>
    <tableColumn id="3" xr3:uid="{9C14CC04-AADD-42C9-B165-5FF955D0D74E}" name="Puntuación" dataDxfId="17">
      <calculatedColumnFormula>IF(AND(ISNUMBER(B2),B2&gt;=0,B2&lt;=5),B2,"")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441E6F-4903-47F9-BB1B-AF487C0FA378}" name="Tabla_CALIDAD" displayName="Tabla_CALIDAD" ref="A1:C3" headerRowDxfId="16" dataDxfId="15" totalsRowDxfId="14">
  <autoFilter ref="A1:C3" xr:uid="{00000000-0009-0000-0100-000005000000}"/>
  <tableColumns count="3">
    <tableColumn id="1" xr3:uid="{C9367807-54A5-4E9C-A469-A5F27BD57067}" name="Ítem" dataDxfId="13"/>
    <tableColumn id="2" xr3:uid="{22915750-8C8D-4BF2-8646-6B2A6DD83E6F}" name="Respuesta" dataDxfId="12"/>
    <tableColumn id="3" xr3:uid="{7A6A2A8E-FC2F-43FE-B52E-FC6EFD3D637B}" name="Puntuación" dataDxfId="11">
      <calculatedColumnFormula>IF(B2="Sí",5,IF(B2="No",0,""))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BD1D9A-9253-4ACE-AB5E-0D35F17D9C7C}" name="Tabla_EVALUACIÓN" displayName="Tabla_EVALUACIÓN" ref="A1:C6" headerRowDxfId="10" dataDxfId="9" totalsRowDxfId="8">
  <autoFilter ref="A1:C6" xr:uid="{00000000-0009-0000-0100-000006000000}"/>
  <tableColumns count="3">
    <tableColumn id="1" xr3:uid="{9130F4BD-A578-4479-B42E-2538DD061308}" name="Ítem" dataDxfId="7"/>
    <tableColumn id="2" xr3:uid="{8698A637-2A2C-414D-AD0E-DEECD4A3D9D1}" name="Respuesta" dataDxfId="6"/>
    <tableColumn id="3" xr3:uid="{F32CEB11-1B39-4298-8FAD-7758267B7635}" name="Puntuación" dataDxfId="5">
      <calculatedColumnFormula>IF(B2="Sí",5,IF(B2="No",0,""))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F11E2F-59EE-4A75-ADBA-CB9719396057}" name="Tabla9" displayName="Tabla9" ref="A1:D7" totalsRowShown="0">
  <autoFilter ref="A1:D7" xr:uid="{8A88159E-954F-4938-A11F-8C846D668C1F}"/>
  <tableColumns count="4">
    <tableColumn id="1" xr3:uid="{8BFB1861-DFEB-4A01-9AE7-5DAAED8E4C78}" name="Criterio"/>
    <tableColumn id="2" xr3:uid="{CCE74547-156A-4487-BE5C-411BBA4F9263}" name="Puntuación Total"/>
    <tableColumn id="3" xr3:uid="{680E655B-056D-45B6-A300-9D1439909D4A}" name="Ítems válidos"/>
    <tableColumn id="4" xr3:uid="{250B93B4-9F35-49E3-92A3-DC8FE88B7ECC}" name="Media" dataDxfId="4">
      <calculatedColumnFormula>IF(C2=0,0,B2/C2)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5E9D-38AD-499D-89C3-3303931970D5}">
  <dimension ref="A1:AMJ25"/>
  <sheetViews>
    <sheetView tabSelected="1" topLeftCell="A7" workbookViewId="0"/>
  </sheetViews>
  <sheetFormatPr baseColWidth="10" defaultColWidth="11.453125" defaultRowHeight="14" x14ac:dyDescent="0.3"/>
  <cols>
    <col min="1" max="1" width="17.1796875" style="4" customWidth="1"/>
    <col min="2" max="2" width="5" style="4" customWidth="1"/>
    <col min="3" max="3" width="20.54296875" style="4" customWidth="1"/>
    <col min="4" max="1024" width="11.453125" style="4"/>
    <col min="1025" max="16384" width="11.453125" style="7"/>
  </cols>
  <sheetData>
    <row r="1" spans="1:12" x14ac:dyDescent="0.3">
      <c r="C1" s="5"/>
      <c r="D1" s="6"/>
      <c r="E1" s="6"/>
      <c r="F1" s="6"/>
    </row>
    <row r="2" spans="1:12" x14ac:dyDescent="0.3">
      <c r="C2" s="5"/>
      <c r="D2" s="6"/>
      <c r="E2" s="6"/>
      <c r="F2" s="6"/>
    </row>
    <row r="3" spans="1:12" x14ac:dyDescent="0.3">
      <c r="C3" s="5"/>
      <c r="D3" s="6"/>
      <c r="E3" s="6"/>
      <c r="F3" s="6"/>
    </row>
    <row r="4" spans="1:12" x14ac:dyDescent="0.3">
      <c r="C4" s="5"/>
      <c r="D4" s="6"/>
      <c r="E4" s="6"/>
      <c r="F4" s="6"/>
    </row>
    <row r="5" spans="1:12" x14ac:dyDescent="0.3">
      <c r="C5" s="5"/>
      <c r="D5" s="6"/>
      <c r="E5" s="6"/>
      <c r="F5" s="6"/>
    </row>
    <row r="6" spans="1:12" ht="17.5" x14ac:dyDescent="0.35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7.5" x14ac:dyDescent="0.35">
      <c r="A8" s="41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3">
      <c r="B10" s="9" t="s">
        <v>2</v>
      </c>
    </row>
    <row r="11" spans="1:12" ht="14.5" x14ac:dyDescent="0.35">
      <c r="A11" s="22" t="s">
        <v>3</v>
      </c>
      <c r="B11" s="38" t="s">
        <v>4</v>
      </c>
      <c r="C11" s="38"/>
    </row>
    <row r="12" spans="1:12" x14ac:dyDescent="0.3">
      <c r="B12" s="38" t="s">
        <v>5</v>
      </c>
      <c r="C12" s="38"/>
    </row>
    <row r="13" spans="1:12" x14ac:dyDescent="0.3">
      <c r="B13" s="38" t="s">
        <v>6</v>
      </c>
      <c r="C13" s="38"/>
    </row>
    <row r="14" spans="1:12" x14ac:dyDescent="0.3">
      <c r="B14" s="37" t="s">
        <v>7</v>
      </c>
    </row>
    <row r="15" spans="1:12" x14ac:dyDescent="0.3">
      <c r="B15" s="37" t="s">
        <v>8</v>
      </c>
    </row>
    <row r="16" spans="1:12" ht="14.5" x14ac:dyDescent="0.35">
      <c r="B16" s="26" t="s">
        <v>9</v>
      </c>
      <c r="C16" s="27" t="s">
        <v>10</v>
      </c>
    </row>
    <row r="17" spans="2:4" ht="14.5" x14ac:dyDescent="0.35">
      <c r="B17" s="28" t="s">
        <v>11</v>
      </c>
      <c r="C17" s="27" t="s">
        <v>12</v>
      </c>
    </row>
    <row r="18" spans="2:4" ht="14.5" x14ac:dyDescent="0.35">
      <c r="B18" s="29" t="s">
        <v>13</v>
      </c>
      <c r="C18" s="27" t="s">
        <v>14</v>
      </c>
    </row>
    <row r="19" spans="2:4" ht="14.5" x14ac:dyDescent="0.35">
      <c r="B19" s="30" t="s">
        <v>15</v>
      </c>
      <c r="C19" s="27" t="s">
        <v>16</v>
      </c>
      <c r="D19" s="27"/>
    </row>
    <row r="20" spans="2:4" ht="14.5" x14ac:dyDescent="0.35">
      <c r="B20" s="31" t="s">
        <v>17</v>
      </c>
      <c r="C20" s="27" t="s">
        <v>18</v>
      </c>
    </row>
    <row r="21" spans="2:4" ht="14.5" x14ac:dyDescent="0.35">
      <c r="B21" s="33" t="s">
        <v>19</v>
      </c>
      <c r="C21" s="27" t="s">
        <v>20</v>
      </c>
    </row>
    <row r="22" spans="2:4" ht="14.5" x14ac:dyDescent="0.35">
      <c r="B22" s="27"/>
      <c r="C22" s="27"/>
    </row>
    <row r="23" spans="2:4" x14ac:dyDescent="0.3">
      <c r="B23" s="38" t="s">
        <v>21</v>
      </c>
    </row>
    <row r="24" spans="2:4" ht="14.5" x14ac:dyDescent="0.35">
      <c r="B24" s="34" t="s">
        <v>22</v>
      </c>
      <c r="C24" s="27" t="s">
        <v>23</v>
      </c>
      <c r="D24" s="4" t="s">
        <v>24</v>
      </c>
    </row>
    <row r="25" spans="2:4" ht="14.5" x14ac:dyDescent="0.35">
      <c r="B25" s="35" t="s">
        <v>25</v>
      </c>
      <c r="C25" s="27" t="s">
        <v>26</v>
      </c>
      <c r="D25" s="4" t="s">
        <v>27</v>
      </c>
    </row>
  </sheetData>
  <mergeCells count="3">
    <mergeCell ref="A6:L6"/>
    <mergeCell ref="A7:L7"/>
    <mergeCell ref="A8:L8"/>
  </mergeCells>
  <hyperlinks>
    <hyperlink ref="B24" location="'Resumen General'!A1" display="'Resumen General'!A1" xr:uid="{4F92501E-375C-4987-B50F-1EACDF6CA9E2}"/>
    <hyperlink ref="B25" location="'Valoración BBPP'!A1" display="'Valoración BBPP'!A1" xr:uid="{18C1E473-6097-45B9-BD35-9929D532D4E4}"/>
    <hyperlink ref="A11" location="'Información inicial'!A1" display="'Información inicial'!A1" xr:uid="{A1599D1B-1C17-4E31-BC6D-106DEB38CDA7}"/>
    <hyperlink ref="B16" location="PARTICIPACIÓN!A1" display="PARTICIPACIÓN!A1" xr:uid="{6F1D4FDE-4077-4B1E-9AAB-A1CC0127EA74}"/>
    <hyperlink ref="C16" location="PARTICIPACIÓN!A1" display="Participación" xr:uid="{D4BE62A8-CC09-4424-BF39-263ACDC4EE06}"/>
    <hyperlink ref="C17" location="REPRESENTACIÓN!A1" display="Representación" xr:uid="{EEBC29D4-0508-4A69-9806-81E82B780719}"/>
    <hyperlink ref="B17:C17" location="REPRESENTACIÓN!A1" display="REPRESENTACIÓN!A1" xr:uid="{BB9A23CD-7F14-4708-A563-30462CF44AAD}"/>
    <hyperlink ref="B18:C18" location="RECURSOS!A1" display="RECURSOS!A1" xr:uid="{08488C5F-B242-4178-B0D0-66B28AE8FC82}"/>
    <hyperlink ref="B19:D19" location="'CULTURA ORGANIZACIONAL'!A1" display="'CULTURA ORGANIZACIONAL'!A1" xr:uid="{F17801B7-EF87-496F-8284-D17C89412051}"/>
    <hyperlink ref="B20:C20" location="CALIDAD!A1" display="CALIDAD!A1" xr:uid="{5E16B83E-AAC1-4C29-BB19-F012E90DCDD6}"/>
    <hyperlink ref="B21:C21" location="EVALUACIÓN!A1" display="EVALUACIÓN!A1" xr:uid="{B0C414A9-10D1-4086-9C4A-D5CBFD9CDDDB}"/>
    <hyperlink ref="C24" location="'Resumen General'!A1" display="Resumen General" xr:uid="{5A4B6648-AD88-409B-8032-2E242C17AFF4}"/>
    <hyperlink ref="C25" location="'Valoración BBPP'!A1" display="Valoración de la medida" xr:uid="{FF0A2B1D-D358-4EBD-88B0-DD40F8B4057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28A1-19E4-4E59-8A00-C40B82C48C05}">
  <dimension ref="A1:D7"/>
  <sheetViews>
    <sheetView workbookViewId="0">
      <selection activeCell="H11" sqref="H11"/>
    </sheetView>
  </sheetViews>
  <sheetFormatPr baseColWidth="10" defaultColWidth="8.7265625" defaultRowHeight="14.5" x14ac:dyDescent="0.35"/>
  <cols>
    <col min="1" max="1" width="9" customWidth="1"/>
    <col min="2" max="2" width="16.81640625" customWidth="1"/>
    <col min="3" max="3" width="13.7265625" customWidth="1"/>
  </cols>
  <sheetData>
    <row r="1" spans="1:4" x14ac:dyDescent="0.35">
      <c r="A1" t="s">
        <v>82</v>
      </c>
      <c r="B1" t="s">
        <v>83</v>
      </c>
      <c r="C1" t="s">
        <v>84</v>
      </c>
      <c r="D1" t="s">
        <v>85</v>
      </c>
    </row>
    <row r="2" spans="1:4" x14ac:dyDescent="0.35">
      <c r="A2" t="s">
        <v>86</v>
      </c>
      <c r="B2">
        <f>SUM(PARTICIPACIÓN!C2:C4)</f>
        <v>0</v>
      </c>
      <c r="C2">
        <f>COUNTIF(PARTICIPACIÓN!C2:C4,"&lt;&gt;")</f>
        <v>3</v>
      </c>
      <c r="D2" s="3">
        <f t="shared" ref="D2:D7" si="0">IF(C2=0,0,B2/C2)</f>
        <v>0</v>
      </c>
    </row>
    <row r="3" spans="1:4" x14ac:dyDescent="0.35">
      <c r="A3" t="s">
        <v>87</v>
      </c>
      <c r="B3">
        <f>SUM(REPRESENTACIÓN!C2:C5)</f>
        <v>0</v>
      </c>
      <c r="C3">
        <f>COUNTIF(REPRESENTACIÓN!C2:C5,"&lt;&gt;")</f>
        <v>4</v>
      </c>
      <c r="D3" s="3">
        <f t="shared" si="0"/>
        <v>0</v>
      </c>
    </row>
    <row r="4" spans="1:4" x14ac:dyDescent="0.35">
      <c r="A4" t="s">
        <v>88</v>
      </c>
      <c r="B4">
        <f>SUM(RECURSOS!C2:C3)</f>
        <v>0</v>
      </c>
      <c r="C4">
        <f>COUNTIF(RECURSOS!C2:C3,"&lt;&gt;")</f>
        <v>2</v>
      </c>
      <c r="D4" s="3">
        <f t="shared" si="0"/>
        <v>0</v>
      </c>
    </row>
    <row r="5" spans="1:4" x14ac:dyDescent="0.35">
      <c r="A5" t="s">
        <v>89</v>
      </c>
      <c r="B5">
        <f>SUM('CULTURA ORGANIZACIONAL'!C2:C3)</f>
        <v>0</v>
      </c>
      <c r="C5">
        <f>COUNTIF('CULTURA ORGANIZACIONAL'!C2:C3,"&lt;&gt;")</f>
        <v>2</v>
      </c>
      <c r="D5" s="3">
        <f t="shared" si="0"/>
        <v>0</v>
      </c>
    </row>
    <row r="6" spans="1:4" x14ac:dyDescent="0.35">
      <c r="A6" t="s">
        <v>90</v>
      </c>
      <c r="B6">
        <f>SUM(CALIDAD!C2:C3)</f>
        <v>0</v>
      </c>
      <c r="C6">
        <f>COUNTIF(CALIDAD!C2:C3,"&lt;&gt;")</f>
        <v>2</v>
      </c>
      <c r="D6" s="3">
        <f t="shared" si="0"/>
        <v>0</v>
      </c>
    </row>
    <row r="7" spans="1:4" x14ac:dyDescent="0.35">
      <c r="A7" t="s">
        <v>91</v>
      </c>
      <c r="B7">
        <f>SUM(EVALUACIÓN!C2:C6)</f>
        <v>0</v>
      </c>
      <c r="C7">
        <f>COUNTIF(EVALUACIÓN!C2:C6,"&lt;&gt;")</f>
        <v>5</v>
      </c>
      <c r="D7" s="3">
        <f t="shared" si="0"/>
        <v>0</v>
      </c>
    </row>
  </sheetData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5725-7741-4CE3-9BC4-984BA6CBD220}">
  <sheetPr>
    <tabColor theme="5" tint="-0.249977111117893"/>
  </sheetPr>
  <dimension ref="A1:I10"/>
  <sheetViews>
    <sheetView workbookViewId="0">
      <selection activeCell="F3" sqref="F3"/>
    </sheetView>
  </sheetViews>
  <sheetFormatPr baseColWidth="10" defaultColWidth="8.7265625" defaultRowHeight="14.5" x14ac:dyDescent="0.35"/>
  <cols>
    <col min="1" max="1" width="24" customWidth="1"/>
    <col min="2" max="2" width="17.81640625" customWidth="1"/>
    <col min="3" max="3" width="18.1796875" customWidth="1"/>
    <col min="4" max="4" width="14.54296875" customWidth="1"/>
    <col min="5" max="5" width="14" customWidth="1"/>
    <col min="6" max="6" width="20" customWidth="1"/>
    <col min="7" max="7" width="33" customWidth="1"/>
  </cols>
  <sheetData>
    <row r="1" spans="1:9" x14ac:dyDescent="0.35">
      <c r="A1" t="s">
        <v>82</v>
      </c>
      <c r="B1" t="s">
        <v>83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I1" s="32" t="s">
        <v>29</v>
      </c>
    </row>
    <row r="2" spans="1:9" x14ac:dyDescent="0.35">
      <c r="A2" t="s">
        <v>86</v>
      </c>
      <c r="B2">
        <f>SUM(PARTICIPACIÓN!C2:C4)</f>
        <v>0</v>
      </c>
      <c r="C2">
        <f>COUNTIF(PARTICIPACIÓN!C2:C4,"&gt;=0")</f>
        <v>0</v>
      </c>
      <c r="D2" s="3" t="str">
        <f t="shared" ref="D2:D7" si="0">IF(C2=0,"",B2/C2)</f>
        <v/>
      </c>
      <c r="E2">
        <v>5</v>
      </c>
      <c r="F2" s="3" t="e">
        <f t="shared" ref="F2:F7" si="1">IF(E2=0,"",D2/E2)</f>
        <v>#VALUE!</v>
      </c>
      <c r="G2" t="str">
        <f>IF(D2="","",IF(D2&gt;=3,"🟢","🔴"))</f>
        <v/>
      </c>
    </row>
    <row r="3" spans="1:9" x14ac:dyDescent="0.35">
      <c r="A3" t="s">
        <v>87</v>
      </c>
      <c r="B3">
        <f>SUM(REPRESENTACIÓN!C2:C5)</f>
        <v>0</v>
      </c>
      <c r="C3">
        <f>COUNTIF(REPRESENTACIÓN!C2:C5,"&gt;=0")</f>
        <v>0</v>
      </c>
      <c r="D3" s="3" t="str">
        <f t="shared" si="0"/>
        <v/>
      </c>
      <c r="E3">
        <v>5</v>
      </c>
      <c r="F3" s="3" t="e">
        <f t="shared" si="1"/>
        <v>#VALUE!</v>
      </c>
      <c r="G3" t="str">
        <f t="shared" ref="G3:G7" si="2">IF(D3="","",IF(D3&gt;=3,"🟢","🔴"))</f>
        <v/>
      </c>
    </row>
    <row r="4" spans="1:9" x14ac:dyDescent="0.35">
      <c r="A4" t="s">
        <v>88</v>
      </c>
      <c r="B4">
        <f>SUM(RECURSOS!C2:C3)</f>
        <v>0</v>
      </c>
      <c r="C4">
        <f>COUNTIF(RECURSOS!C2:C3,"&gt;=0")</f>
        <v>0</v>
      </c>
      <c r="D4" s="3" t="str">
        <f t="shared" si="0"/>
        <v/>
      </c>
      <c r="E4">
        <v>5</v>
      </c>
      <c r="F4" s="3" t="e">
        <f t="shared" si="1"/>
        <v>#VALUE!</v>
      </c>
      <c r="G4" t="str">
        <f t="shared" si="2"/>
        <v/>
      </c>
    </row>
    <row r="5" spans="1:9" x14ac:dyDescent="0.35">
      <c r="A5" t="s">
        <v>89</v>
      </c>
      <c r="B5">
        <f>SUM('CULTURA ORGANIZACIONAL'!C2:C3)</f>
        <v>0</v>
      </c>
      <c r="C5">
        <f>COUNTIF('CULTURA ORGANIZACIONAL'!C2:C3,"&gt;=0")</f>
        <v>0</v>
      </c>
      <c r="D5" s="3" t="str">
        <f t="shared" si="0"/>
        <v/>
      </c>
      <c r="E5">
        <v>5</v>
      </c>
      <c r="F5" s="3" t="e">
        <f t="shared" si="1"/>
        <v>#VALUE!</v>
      </c>
      <c r="G5" t="str">
        <f t="shared" si="2"/>
        <v/>
      </c>
    </row>
    <row r="6" spans="1:9" x14ac:dyDescent="0.35">
      <c r="A6" t="s">
        <v>90</v>
      </c>
      <c r="B6">
        <f>SUM(CALIDAD!C2:C3)</f>
        <v>0</v>
      </c>
      <c r="C6">
        <f>COUNTIF(CALIDAD!C2:C3,"&gt;=0")</f>
        <v>0</v>
      </c>
      <c r="D6" s="3" t="str">
        <f t="shared" si="0"/>
        <v/>
      </c>
      <c r="E6">
        <v>5</v>
      </c>
      <c r="F6" s="3" t="e">
        <f t="shared" si="1"/>
        <v>#VALUE!</v>
      </c>
      <c r="G6" t="str">
        <f t="shared" si="2"/>
        <v/>
      </c>
    </row>
    <row r="7" spans="1:9" x14ac:dyDescent="0.35">
      <c r="A7" t="s">
        <v>91</v>
      </c>
      <c r="B7">
        <f>SUM(EVALUACIÓN!C2:C6)</f>
        <v>0</v>
      </c>
      <c r="C7">
        <f>COUNTIF(EVALUACIÓN!C2:C6,"&gt;=0")</f>
        <v>0</v>
      </c>
      <c r="D7" s="3" t="str">
        <f t="shared" si="0"/>
        <v/>
      </c>
      <c r="E7">
        <v>5</v>
      </c>
      <c r="F7" s="3" t="e">
        <f t="shared" si="1"/>
        <v>#VALUE!</v>
      </c>
      <c r="G7" t="str">
        <f t="shared" si="2"/>
        <v/>
      </c>
    </row>
    <row r="8" spans="1:9" x14ac:dyDescent="0.35">
      <c r="A8" t="s">
        <v>97</v>
      </c>
      <c r="D8" s="36">
        <f>SUM(D2:D7)</f>
        <v>0</v>
      </c>
      <c r="E8">
        <v>30</v>
      </c>
      <c r="F8" s="36">
        <f>D8/E8</f>
        <v>0</v>
      </c>
      <c r="G8" t="str">
        <f>IF(D8&gt;=18,"🟢","🔴")</f>
        <v>🔴</v>
      </c>
    </row>
    <row r="10" spans="1:9" x14ac:dyDescent="0.35">
      <c r="A10" t="s">
        <v>98</v>
      </c>
    </row>
  </sheetData>
  <hyperlinks>
    <hyperlink ref="I1" location="Instrucciones!A1" display="Inicio" xr:uid="{54D47D53-E4A8-41DC-B8C1-EC85BC34B3E1}"/>
  </hyperlinks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180E-9A6B-4D07-9C6A-3F9B0B2FE425}">
  <sheetPr>
    <tabColor theme="5" tint="0.59999389629810485"/>
  </sheetPr>
  <dimension ref="A1:D4"/>
  <sheetViews>
    <sheetView workbookViewId="0">
      <selection activeCell="D1" sqref="D1"/>
    </sheetView>
  </sheetViews>
  <sheetFormatPr baseColWidth="10" defaultColWidth="8.7265625" defaultRowHeight="14.5" x14ac:dyDescent="0.35"/>
  <cols>
    <col min="1" max="1" width="85.7265625" customWidth="1"/>
    <col min="2" max="2" width="11.26953125" customWidth="1"/>
  </cols>
  <sheetData>
    <row r="1" spans="1:4" x14ac:dyDescent="0.35">
      <c r="A1" t="s">
        <v>99</v>
      </c>
      <c r="B1" t="s">
        <v>20</v>
      </c>
      <c r="D1" s="32" t="s">
        <v>29</v>
      </c>
    </row>
    <row r="3" spans="1:4" x14ac:dyDescent="0.35">
      <c r="A3" t="s">
        <v>83</v>
      </c>
      <c r="B3">
        <f>SUM('Resultados Criterios'!D2:D7)</f>
        <v>0</v>
      </c>
    </row>
    <row r="4" spans="1:4" x14ac:dyDescent="0.35">
      <c r="A4" t="s">
        <v>100</v>
      </c>
      <c r="B4" t="str">
        <f>IF(B3&gt;=18,"Sí","No")</f>
        <v>No</v>
      </c>
    </row>
  </sheetData>
  <conditionalFormatting sqref="B4">
    <cfRule type="expression" dxfId="1" priority="1" stopIfTrue="1">
      <formula>B3&lt;18</formula>
    </cfRule>
    <cfRule type="expression" dxfId="0" priority="2" stopIfTrue="1">
      <formula>B3&gt;=18</formula>
    </cfRule>
  </conditionalFormatting>
  <hyperlinks>
    <hyperlink ref="D1" location="Instrucciones!A1" display="Inicio" xr:uid="{FC0C5117-7D5F-493F-AB89-014DE91E1932}"/>
  </hyperlink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0F6D-1633-4458-B5B3-AB2AD7A0E046}">
  <dimension ref="A1:D49"/>
  <sheetViews>
    <sheetView topLeftCell="A35" workbookViewId="0">
      <selection activeCell="B49" sqref="B49"/>
    </sheetView>
  </sheetViews>
  <sheetFormatPr baseColWidth="10" defaultColWidth="11.453125" defaultRowHeight="14.5" x14ac:dyDescent="0.35"/>
  <cols>
    <col min="1" max="1" width="77.81640625" style="15" customWidth="1"/>
    <col min="2" max="2" width="69.08984375" customWidth="1"/>
  </cols>
  <sheetData>
    <row r="1" spans="1:4" ht="17.149999999999999" customHeight="1" x14ac:dyDescent="0.35">
      <c r="A1" s="16" t="s">
        <v>28</v>
      </c>
      <c r="B1" s="50" t="s">
        <v>117</v>
      </c>
      <c r="D1" s="32" t="s">
        <v>29</v>
      </c>
    </row>
    <row r="2" spans="1:4" ht="17.149999999999999" customHeight="1" x14ac:dyDescent="0.35">
      <c r="A2" s="16" t="s">
        <v>30</v>
      </c>
      <c r="B2" s="50" t="s">
        <v>117</v>
      </c>
    </row>
    <row r="3" spans="1:4" ht="17.149999999999999" customHeight="1" x14ac:dyDescent="0.35">
      <c r="A3" s="16" t="s">
        <v>31</v>
      </c>
      <c r="B3" s="50" t="s">
        <v>117</v>
      </c>
    </row>
    <row r="4" spans="1:4" ht="17.149999999999999" hidden="1" customHeight="1" x14ac:dyDescent="0.35">
      <c r="A4" s="16" t="s">
        <v>32</v>
      </c>
      <c r="B4" s="13"/>
    </row>
    <row r="5" spans="1:4" ht="17.149999999999999" hidden="1" customHeight="1" x14ac:dyDescent="0.35">
      <c r="A5" s="16" t="s">
        <v>33</v>
      </c>
      <c r="B5" s="13"/>
    </row>
    <row r="6" spans="1:4" ht="17.149999999999999" hidden="1" customHeight="1" x14ac:dyDescent="0.35">
      <c r="A6" s="16" t="s">
        <v>34</v>
      </c>
      <c r="B6" s="13"/>
    </row>
    <row r="7" spans="1:4" ht="17.149999999999999" hidden="1" customHeight="1" x14ac:dyDescent="0.35">
      <c r="A7" s="17" t="s">
        <v>35</v>
      </c>
      <c r="B7" s="13"/>
    </row>
    <row r="8" spans="1:4" ht="17.149999999999999" customHeight="1" x14ac:dyDescent="0.35">
      <c r="A8" s="14"/>
      <c r="B8" s="10"/>
    </row>
    <row r="9" spans="1:4" ht="17.149999999999999" customHeight="1" x14ac:dyDescent="0.35">
      <c r="A9" s="42" t="s">
        <v>36</v>
      </c>
      <c r="B9" s="43"/>
    </row>
    <row r="10" spans="1:4" ht="17.149999999999999" customHeight="1" x14ac:dyDescent="0.35">
      <c r="A10" s="49" t="s">
        <v>37</v>
      </c>
      <c r="B10" s="50" t="s">
        <v>117</v>
      </c>
    </row>
    <row r="11" spans="1:4" ht="17.149999999999999" customHeight="1" x14ac:dyDescent="0.35">
      <c r="A11" s="48" t="s">
        <v>38</v>
      </c>
      <c r="B11" s="50" t="s">
        <v>117</v>
      </c>
    </row>
    <row r="12" spans="1:4" ht="17.149999999999999" customHeight="1" x14ac:dyDescent="0.35">
      <c r="A12" s="48" t="s">
        <v>39</v>
      </c>
      <c r="B12" s="50" t="s">
        <v>117</v>
      </c>
    </row>
    <row r="13" spans="1:4" ht="17.149999999999999" customHeight="1" x14ac:dyDescent="0.35">
      <c r="A13" s="48" t="s">
        <v>40</v>
      </c>
      <c r="B13" s="50" t="s">
        <v>117</v>
      </c>
    </row>
    <row r="14" spans="1:4" ht="17.149999999999999" customHeight="1" x14ac:dyDescent="0.35">
      <c r="A14" s="14"/>
      <c r="B14" s="10"/>
    </row>
    <row r="15" spans="1:4" ht="17.149999999999999" hidden="1" customHeight="1" x14ac:dyDescent="0.35">
      <c r="A15" s="18" t="s">
        <v>41</v>
      </c>
      <c r="B15" s="13"/>
    </row>
    <row r="16" spans="1:4" ht="17.149999999999999" hidden="1" customHeight="1" x14ac:dyDescent="0.35">
      <c r="A16" s="19" t="s">
        <v>42</v>
      </c>
      <c r="B16" s="11"/>
    </row>
    <row r="17" spans="1:2" ht="17.149999999999999" hidden="1" customHeight="1" x14ac:dyDescent="0.35">
      <c r="A17" s="17" t="s">
        <v>43</v>
      </c>
      <c r="B17" s="13"/>
    </row>
    <row r="18" spans="1:2" ht="17.149999999999999" hidden="1" customHeight="1" x14ac:dyDescent="0.35">
      <c r="A18" s="20" t="s">
        <v>44</v>
      </c>
      <c r="B18" s="12"/>
    </row>
    <row r="19" spans="1:2" ht="17.149999999999999" hidden="1" customHeight="1" x14ac:dyDescent="0.35">
      <c r="A19" s="16" t="s">
        <v>45</v>
      </c>
      <c r="B19" s="13"/>
    </row>
    <row r="21" spans="1:2" ht="15.5" x14ac:dyDescent="0.35">
      <c r="A21" s="23" t="s">
        <v>46</v>
      </c>
    </row>
    <row r="22" spans="1:2" x14ac:dyDescent="0.35">
      <c r="A22" s="21"/>
    </row>
    <row r="24" spans="1:2" ht="15.5" x14ac:dyDescent="0.35">
      <c r="A24" s="23" t="s">
        <v>48</v>
      </c>
    </row>
    <row r="25" spans="1:2" x14ac:dyDescent="0.35">
      <c r="A25" s="50" t="s">
        <v>117</v>
      </c>
    </row>
    <row r="27" spans="1:2" ht="15.5" x14ac:dyDescent="0.35">
      <c r="A27" s="46" t="s">
        <v>116</v>
      </c>
      <c r="B27" s="47"/>
    </row>
    <row r="28" spans="1:2" x14ac:dyDescent="0.35">
      <c r="A28" s="21" t="s">
        <v>101</v>
      </c>
      <c r="B28" s="50" t="s">
        <v>117</v>
      </c>
    </row>
    <row r="29" spans="1:2" x14ac:dyDescent="0.35">
      <c r="A29" s="21" t="s">
        <v>102</v>
      </c>
      <c r="B29" s="50" t="s">
        <v>117</v>
      </c>
    </row>
    <row r="30" spans="1:2" x14ac:dyDescent="0.35">
      <c r="A30" s="21" t="s">
        <v>103</v>
      </c>
      <c r="B30" s="50" t="s">
        <v>117</v>
      </c>
    </row>
    <row r="31" spans="1:2" x14ac:dyDescent="0.35">
      <c r="A31" s="45"/>
      <c r="B31" s="45"/>
    </row>
    <row r="32" spans="1:2" ht="15.5" x14ac:dyDescent="0.35">
      <c r="A32" s="46" t="s">
        <v>115</v>
      </c>
      <c r="B32" s="47"/>
    </row>
    <row r="33" spans="1:2" x14ac:dyDescent="0.35">
      <c r="A33" s="21" t="s">
        <v>104</v>
      </c>
      <c r="B33" s="50" t="s">
        <v>117</v>
      </c>
    </row>
    <row r="34" spans="1:2" x14ac:dyDescent="0.35">
      <c r="A34" s="21" t="s">
        <v>105</v>
      </c>
      <c r="B34" s="50" t="s">
        <v>117</v>
      </c>
    </row>
    <row r="35" spans="1:2" x14ac:dyDescent="0.35">
      <c r="A35" s="21" t="s">
        <v>106</v>
      </c>
      <c r="B35" s="50" t="s">
        <v>117</v>
      </c>
    </row>
    <row r="36" spans="1:2" x14ac:dyDescent="0.35">
      <c r="A36" s="44"/>
    </row>
    <row r="37" spans="1:2" ht="15.5" x14ac:dyDescent="0.35">
      <c r="A37" s="46" t="s">
        <v>114</v>
      </c>
      <c r="B37" s="47"/>
    </row>
    <row r="38" spans="1:2" x14ac:dyDescent="0.35">
      <c r="A38" s="21" t="s">
        <v>107</v>
      </c>
      <c r="B38" s="50" t="s">
        <v>117</v>
      </c>
    </row>
    <row r="39" spans="1:2" x14ac:dyDescent="0.35">
      <c r="A39" s="21" t="s">
        <v>108</v>
      </c>
      <c r="B39" s="50" t="s">
        <v>117</v>
      </c>
    </row>
    <row r="40" spans="1:2" x14ac:dyDescent="0.35">
      <c r="A40" s="21" t="s">
        <v>109</v>
      </c>
      <c r="B40" s="50" t="s">
        <v>117</v>
      </c>
    </row>
    <row r="41" spans="1:2" x14ac:dyDescent="0.35">
      <c r="A41" s="44"/>
    </row>
    <row r="42" spans="1:2" ht="15.5" x14ac:dyDescent="0.35">
      <c r="A42" s="46" t="s">
        <v>113</v>
      </c>
      <c r="B42" s="47"/>
    </row>
    <row r="43" spans="1:2" x14ac:dyDescent="0.35">
      <c r="A43" s="21" t="s">
        <v>110</v>
      </c>
      <c r="B43" s="50" t="s">
        <v>117</v>
      </c>
    </row>
    <row r="44" spans="1:2" x14ac:dyDescent="0.35">
      <c r="A44" s="21" t="s">
        <v>111</v>
      </c>
      <c r="B44" s="50" t="s">
        <v>117</v>
      </c>
    </row>
    <row r="45" spans="1:2" x14ac:dyDescent="0.35">
      <c r="A45" s="21" t="s">
        <v>112</v>
      </c>
      <c r="B45" s="50" t="s">
        <v>117</v>
      </c>
    </row>
    <row r="49" spans="2:2" x14ac:dyDescent="0.35">
      <c r="B49" s="50"/>
    </row>
  </sheetData>
  <mergeCells count="5">
    <mergeCell ref="A9:B9"/>
    <mergeCell ref="A27:B27"/>
    <mergeCell ref="A42:B42"/>
    <mergeCell ref="A37:B37"/>
    <mergeCell ref="A32:B32"/>
  </mergeCells>
  <hyperlinks>
    <hyperlink ref="D1" location="Instrucciones!A1" display="Inicio" xr:uid="{9C0F557D-20D9-49B0-9089-CB188DE179D0}"/>
  </hyperlink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CEB07A-E081-4F83-BD9E-C9B8831ACD97}">
          <x14:formula1>
            <xm:f>Listados!$A$2:$A$13</xm:f>
          </x14:formula1>
          <xm:sqref>A22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65A8-1346-4182-8601-D3ECE3B34502}">
  <dimension ref="A1:A13"/>
  <sheetViews>
    <sheetView workbookViewId="0">
      <selection activeCell="A14" sqref="A14"/>
    </sheetView>
  </sheetViews>
  <sheetFormatPr baseColWidth="10" defaultColWidth="11.453125" defaultRowHeight="14.5" x14ac:dyDescent="0.35"/>
  <cols>
    <col min="1" max="1" width="64.26953125" customWidth="1"/>
  </cols>
  <sheetData>
    <row r="1" spans="1:1" ht="14.15" customHeight="1" thickBot="1" x14ac:dyDescent="0.4">
      <c r="A1" s="23" t="s">
        <v>49</v>
      </c>
    </row>
    <row r="2" spans="1:1" ht="15" thickBot="1" x14ac:dyDescent="0.4">
      <c r="A2" s="24" t="s">
        <v>50</v>
      </c>
    </row>
    <row r="3" spans="1:1" ht="15" thickBot="1" x14ac:dyDescent="0.4">
      <c r="A3" s="25" t="s">
        <v>51</v>
      </c>
    </row>
    <row r="4" spans="1:1" ht="15" thickBot="1" x14ac:dyDescent="0.4">
      <c r="A4" s="25" t="s">
        <v>47</v>
      </c>
    </row>
    <row r="5" spans="1:1" ht="15" thickBot="1" x14ac:dyDescent="0.4">
      <c r="A5" s="25" t="s">
        <v>52</v>
      </c>
    </row>
    <row r="6" spans="1:1" ht="15" thickBot="1" x14ac:dyDescent="0.4">
      <c r="A6" s="25" t="s">
        <v>53</v>
      </c>
    </row>
    <row r="7" spans="1:1" ht="15" thickBot="1" x14ac:dyDescent="0.4">
      <c r="A7" s="25" t="s">
        <v>54</v>
      </c>
    </row>
    <row r="8" spans="1:1" ht="15" thickBot="1" x14ac:dyDescent="0.4">
      <c r="A8" s="25" t="s">
        <v>55</v>
      </c>
    </row>
    <row r="9" spans="1:1" ht="15" thickBot="1" x14ac:dyDescent="0.4">
      <c r="A9" s="25" t="s">
        <v>56</v>
      </c>
    </row>
    <row r="10" spans="1:1" ht="15" thickBot="1" x14ac:dyDescent="0.4">
      <c r="A10" s="25" t="s">
        <v>57</v>
      </c>
    </row>
    <row r="11" spans="1:1" ht="15" thickBot="1" x14ac:dyDescent="0.4">
      <c r="A11" s="25" t="s">
        <v>58</v>
      </c>
    </row>
    <row r="12" spans="1:1" ht="15" thickBot="1" x14ac:dyDescent="0.4">
      <c r="A12" s="25" t="s">
        <v>59</v>
      </c>
    </row>
    <row r="13" spans="1:1" ht="15" thickBot="1" x14ac:dyDescent="0.4">
      <c r="A13" s="25" t="s">
        <v>60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303B7-F675-4677-BE26-257631B2BBE4}">
  <sheetPr>
    <tabColor theme="4" tint="-0.499984740745262"/>
  </sheetPr>
  <dimension ref="A1:E4"/>
  <sheetViews>
    <sheetView workbookViewId="0">
      <selection activeCell="E1" sqref="E1"/>
    </sheetView>
  </sheetViews>
  <sheetFormatPr baseColWidth="10" defaultColWidth="8.7265625" defaultRowHeight="14.5" x14ac:dyDescent="0.35"/>
  <cols>
    <col min="1" max="1" width="102.453125" style="2" customWidth="1"/>
    <col min="2" max="2" width="14.453125" style="2" customWidth="1"/>
    <col min="3" max="3" width="14.453125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64</v>
      </c>
      <c r="B2" s="1"/>
      <c r="C2" s="1" t="str">
        <f>IF(B2="Sí",5,IF(B2="No",0,""))</f>
        <v/>
      </c>
    </row>
    <row r="3" spans="1:5" x14ac:dyDescent="0.35">
      <c r="A3" s="1" t="s">
        <v>65</v>
      </c>
      <c r="B3" s="1"/>
      <c r="C3" s="1" t="str">
        <f>IF(B3="Sí",5,IF(B3="No",0,""))</f>
        <v/>
      </c>
    </row>
    <row r="4" spans="1:5" x14ac:dyDescent="0.35">
      <c r="A4" s="1" t="s">
        <v>66</v>
      </c>
      <c r="B4" s="1"/>
      <c r="C4" s="1" t="str">
        <f>IF(B4="Sí",5,IF(B4="No",0,""))</f>
        <v/>
      </c>
    </row>
  </sheetData>
  <dataValidations count="1">
    <dataValidation type="list" allowBlank="1" showInputMessage="1" showErrorMessage="1" sqref="B2:B4" xr:uid="{597F65AF-C2E6-48A5-B4EF-66E652DF6E0B}">
      <formula1>"Sí,No,No aplica"</formula1>
    </dataValidation>
  </dataValidations>
  <hyperlinks>
    <hyperlink ref="E1" location="Instrucciones!A1" display="Inicio" xr:uid="{3EF9BD23-0134-46D6-A5A4-8FCCE15934AF}"/>
  </hyperlinks>
  <pageMargins left="0.75" right="0.75" top="1" bottom="1" header="0.5" footer="0.5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B8F8-5D3E-49A2-A8B2-10D0726AB378}">
  <sheetPr>
    <tabColor theme="4" tint="-0.249977111117893"/>
  </sheetPr>
  <dimension ref="A1:E5"/>
  <sheetViews>
    <sheetView workbookViewId="0">
      <selection activeCell="E1" sqref="E1"/>
    </sheetView>
  </sheetViews>
  <sheetFormatPr baseColWidth="10" defaultColWidth="8.7265625" defaultRowHeight="14.5" x14ac:dyDescent="0.35"/>
  <cols>
    <col min="1" max="1" width="83.453125" style="2" customWidth="1"/>
    <col min="2" max="2" width="15.1796875" style="2" customWidth="1"/>
    <col min="3" max="3" width="15.54296875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67</v>
      </c>
      <c r="B2" s="1"/>
      <c r="C2" s="1" t="str">
        <f>IF(AND(ISNUMBER(B2),B2&gt;=0,B2&lt;=5),B2,"")</f>
        <v/>
      </c>
    </row>
    <row r="3" spans="1:5" x14ac:dyDescent="0.35">
      <c r="A3" s="1" t="s">
        <v>68</v>
      </c>
      <c r="B3" s="1"/>
      <c r="C3" s="1" t="str">
        <f>IF(AND(ISNUMBER(B3),B3&gt;=0,B3&lt;=5),B3,"")</f>
        <v/>
      </c>
    </row>
    <row r="4" spans="1:5" x14ac:dyDescent="0.35">
      <c r="A4" s="1" t="s">
        <v>69</v>
      </c>
      <c r="B4" s="1"/>
      <c r="C4" s="1" t="str">
        <f>IF(AND(ISNUMBER(B4),B4&gt;=0,B4&lt;=5),B4,"")</f>
        <v/>
      </c>
    </row>
    <row r="5" spans="1:5" x14ac:dyDescent="0.35">
      <c r="A5" s="1" t="s">
        <v>70</v>
      </c>
      <c r="B5" s="1"/>
      <c r="C5" s="1" t="str">
        <f>IF(AND(ISNUMBER(B5),B5&gt;=0,B5&lt;=5),B5,"")</f>
        <v/>
      </c>
    </row>
  </sheetData>
  <dataValidations count="1">
    <dataValidation type="whole" allowBlank="1" showInputMessage="1" showErrorMessage="1" sqref="B2:B5" xr:uid="{0F6D2649-5AEF-42DC-BB0F-D333ED0C2C66}">
      <formula1>0</formula1>
      <formula2>5</formula2>
    </dataValidation>
  </dataValidations>
  <hyperlinks>
    <hyperlink ref="E1" location="Instrucciones!A1" display="Inicio" xr:uid="{13951CA1-49EF-48D4-BE14-8D5AB12A28E9}"/>
  </hyperlinks>
  <pageMargins left="0.75" right="0.75" top="1" bottom="1" header="0.5" footer="0.5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ED8D-9D46-4907-98A3-A352B7DDA477}">
  <sheetPr>
    <tabColor theme="4" tint="0.39997558519241921"/>
  </sheetPr>
  <dimension ref="A1:E3"/>
  <sheetViews>
    <sheetView workbookViewId="0">
      <selection activeCell="B2" sqref="B2"/>
    </sheetView>
  </sheetViews>
  <sheetFormatPr baseColWidth="10" defaultColWidth="8.7265625" defaultRowHeight="14.5" x14ac:dyDescent="0.35"/>
  <cols>
    <col min="1" max="1" width="87.453125" style="2" customWidth="1"/>
    <col min="2" max="2" width="14.453125" style="2" customWidth="1"/>
    <col min="3" max="3" width="13.1796875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71</v>
      </c>
      <c r="B2" s="1"/>
      <c r="C2" s="1" t="str">
        <f>IF(AND(ISNUMBER(B2),B2&gt;=0,B2&lt;=5),B2,"")</f>
        <v/>
      </c>
    </row>
    <row r="3" spans="1:5" x14ac:dyDescent="0.35">
      <c r="A3" s="1" t="s">
        <v>72</v>
      </c>
      <c r="B3" s="1"/>
      <c r="C3" s="1" t="str">
        <f>IF(AND(ISNUMBER(B3),B3&gt;=0,B3&lt;=5),B3,"")</f>
        <v/>
      </c>
    </row>
  </sheetData>
  <dataValidations count="1">
    <dataValidation type="whole" allowBlank="1" showInputMessage="1" showErrorMessage="1" sqref="B2:B3" xr:uid="{781F46B7-4361-4A27-A864-A74FF336E9E6}">
      <formula1>0</formula1>
      <formula2>5</formula2>
    </dataValidation>
  </dataValidations>
  <hyperlinks>
    <hyperlink ref="E1" location="Instrucciones!A1" display="Inicio" xr:uid="{5E1BF4B9-D379-48C9-883B-F5879289AB69}"/>
  </hyperlinks>
  <pageMargins left="0.75" right="0.75" top="1" bottom="1" header="0.5" footer="0.5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AA90-2CD4-4977-8D1C-4A8680387634}">
  <sheetPr>
    <tabColor theme="4" tint="0.59999389629810485"/>
  </sheetPr>
  <dimension ref="A1:E3"/>
  <sheetViews>
    <sheetView workbookViewId="0"/>
  </sheetViews>
  <sheetFormatPr baseColWidth="10" defaultColWidth="8.7265625" defaultRowHeight="14.5" x14ac:dyDescent="0.35"/>
  <cols>
    <col min="1" max="1" width="103.26953125" style="2" customWidth="1"/>
    <col min="2" max="2" width="15.453125" style="2" customWidth="1"/>
    <col min="3" max="3" width="15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73</v>
      </c>
      <c r="B2" s="1"/>
      <c r="C2" s="1" t="str">
        <f>IF(AND(ISNUMBER(B2),B2&gt;=0,B2&lt;=5),B2,"")</f>
        <v/>
      </c>
    </row>
    <row r="3" spans="1:5" x14ac:dyDescent="0.35">
      <c r="A3" s="1" t="s">
        <v>74</v>
      </c>
      <c r="B3" s="1"/>
      <c r="C3" s="1" t="str">
        <f>IF(AND(ISNUMBER(B3),B3&gt;=0,B3&lt;=5),B3,"")</f>
        <v/>
      </c>
    </row>
  </sheetData>
  <dataValidations count="1">
    <dataValidation type="whole" allowBlank="1" showInputMessage="1" showErrorMessage="1" sqref="B2:B3" xr:uid="{421B797E-1B4E-4905-8881-D790E3028B32}">
      <formula1>0</formula1>
      <formula2>5</formula2>
    </dataValidation>
  </dataValidations>
  <hyperlinks>
    <hyperlink ref="E1" location="Instrucciones!A1" display="Inicio" xr:uid="{F313BA25-ADF4-4D4D-A674-619C980C481E}"/>
  </hyperlinks>
  <pageMargins left="0.75" right="0.75" top="1" bottom="1" header="0.5" footer="0.5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535B-5853-4764-810A-21EB810FF3EA}">
  <sheetPr>
    <tabColor theme="4" tint="0.79998168889431442"/>
  </sheetPr>
  <dimension ref="A1:E3"/>
  <sheetViews>
    <sheetView workbookViewId="0">
      <selection activeCell="B2" sqref="B2"/>
    </sheetView>
  </sheetViews>
  <sheetFormatPr baseColWidth="10" defaultColWidth="8.7265625" defaultRowHeight="14.5" x14ac:dyDescent="0.35"/>
  <cols>
    <col min="1" max="1" width="109.54296875" style="2" customWidth="1"/>
    <col min="2" max="2" width="16.453125" style="2" customWidth="1"/>
    <col min="3" max="3" width="15.1796875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75</v>
      </c>
      <c r="B2" s="1"/>
      <c r="C2" s="1" t="str">
        <f>IF(B2="Sí",5,IF(B2="No",0,""))</f>
        <v/>
      </c>
    </row>
    <row r="3" spans="1:5" x14ac:dyDescent="0.35">
      <c r="A3" s="1" t="s">
        <v>76</v>
      </c>
      <c r="B3" s="1"/>
      <c r="C3" s="1" t="str">
        <f>IF(B3="Sí",5,IF(B3="No",0,""))</f>
        <v/>
      </c>
    </row>
  </sheetData>
  <dataValidations count="1">
    <dataValidation type="list" allowBlank="1" showInputMessage="1" showErrorMessage="1" sqref="B2:B3" xr:uid="{CA53F5A3-F445-44F3-AF6A-83D4821EF79D}">
      <formula1>"Sí,No,No aplica"</formula1>
    </dataValidation>
  </dataValidations>
  <hyperlinks>
    <hyperlink ref="E1" location="Instrucciones!A1" display="Inicio" xr:uid="{B059D150-2B16-48F5-A7F5-14CC7C23CCC8}"/>
  </hyperlinks>
  <pageMargins left="0.75" right="0.75" top="1" bottom="1" header="0.5" footer="0.5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8D05-9655-400D-966F-AEAAE502278B}">
  <sheetPr>
    <tabColor theme="8" tint="0.79998168889431442"/>
  </sheetPr>
  <dimension ref="A1:E6"/>
  <sheetViews>
    <sheetView workbookViewId="0">
      <selection activeCell="B5" sqref="B5"/>
    </sheetView>
  </sheetViews>
  <sheetFormatPr baseColWidth="10" defaultColWidth="8.7265625" defaultRowHeight="14.5" x14ac:dyDescent="0.35"/>
  <cols>
    <col min="1" max="1" width="99.7265625" style="2" customWidth="1"/>
    <col min="2" max="2" width="16.54296875" style="2" customWidth="1"/>
    <col min="3" max="3" width="8" style="2" hidden="1" customWidth="1"/>
    <col min="4" max="16384" width="8.7265625" style="2"/>
  </cols>
  <sheetData>
    <row r="1" spans="1:5" x14ac:dyDescent="0.35">
      <c r="A1" s="1" t="s">
        <v>61</v>
      </c>
      <c r="B1" s="1" t="s">
        <v>62</v>
      </c>
      <c r="C1" s="1" t="s">
        <v>63</v>
      </c>
      <c r="E1" s="32" t="s">
        <v>29</v>
      </c>
    </row>
    <row r="2" spans="1:5" x14ac:dyDescent="0.35">
      <c r="A2" s="1" t="s">
        <v>77</v>
      </c>
      <c r="B2" s="1"/>
      <c r="C2" s="1" t="str">
        <f>IF(B2="Sí",5,IF(B2="No",0,""))</f>
        <v/>
      </c>
    </row>
    <row r="3" spans="1:5" x14ac:dyDescent="0.35">
      <c r="A3" s="1" t="s">
        <v>78</v>
      </c>
      <c r="B3" s="1"/>
      <c r="C3" s="1" t="str">
        <f>IF(B3="Sí",5,IF(B3="No",0,""))</f>
        <v/>
      </c>
    </row>
    <row r="4" spans="1:5" x14ac:dyDescent="0.35">
      <c r="A4" s="1" t="s">
        <v>79</v>
      </c>
      <c r="B4" s="1"/>
      <c r="C4" s="1" t="str">
        <f>IF(B4="Sí",5,IF(B4="No",0,""))</f>
        <v/>
      </c>
    </row>
    <row r="5" spans="1:5" x14ac:dyDescent="0.35">
      <c r="A5" s="1" t="s">
        <v>80</v>
      </c>
      <c r="B5" s="1"/>
      <c r="C5" s="1" t="str">
        <f>IF(B5="Sí",5,IF(B5="No",0,""))</f>
        <v/>
      </c>
    </row>
    <row r="6" spans="1:5" x14ac:dyDescent="0.35">
      <c r="A6" s="1" t="s">
        <v>81</v>
      </c>
      <c r="B6" s="1"/>
      <c r="C6" s="1" t="str">
        <f>IF(B6="Sí",5,IF(B6="No",0,""))</f>
        <v/>
      </c>
    </row>
  </sheetData>
  <dataValidations count="1">
    <dataValidation type="list" allowBlank="1" showInputMessage="1" showErrorMessage="1" sqref="B2:B6" xr:uid="{DADB250C-69CB-4D67-8E78-9E49CF4B3879}">
      <formula1>"Sí,No,No aplica"</formula1>
    </dataValidation>
  </dataValidations>
  <hyperlinks>
    <hyperlink ref="E1" location="Instrucciones!A1" display="Inicio" xr:uid="{D36F48AD-3DEB-437A-A6CF-78E923FF0AAC}"/>
  </hyperlinks>
  <pageMargins left="0.75" right="0.75" top="1" bottom="1" header="0.5" footer="0.5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6F004381129C4EA72558CEF9BA8326" ma:contentTypeVersion="18" ma:contentTypeDescription="Crear nuevo documento." ma:contentTypeScope="" ma:versionID="b60a7991a6f79e061d848be912108c6e">
  <xsd:schema xmlns:xsd="http://www.w3.org/2001/XMLSchema" xmlns:xs="http://www.w3.org/2001/XMLSchema" xmlns:p="http://schemas.microsoft.com/office/2006/metadata/properties" xmlns:ns2="23eff5d1-ae40-499d-b37a-8f3bbf65489f" xmlns:ns3="2f1c82d3-7904-4927-8f3d-07a9d7cd6dd3" targetNamespace="http://schemas.microsoft.com/office/2006/metadata/properties" ma:root="true" ma:fieldsID="625ac1551af84d76846a54fb724779f4" ns2:_="" ns3:_="">
    <xsd:import namespace="23eff5d1-ae40-499d-b37a-8f3bbf65489f"/>
    <xsd:import namespace="2f1c82d3-7904-4927-8f3d-07a9d7cd6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ff5d1-ae40-499d-b37a-8f3bbf654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7386f0f-0539-4e3b-90af-290e51417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c82d3-7904-4927-8f3d-07a9d7cd6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2f705e-bccf-4450-aa7a-684aa8904b5c}" ma:internalName="TaxCatchAll" ma:showField="CatchAllData" ma:web="2f1c82d3-7904-4927-8f3d-07a9d7cd6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c82d3-7904-4927-8f3d-07a9d7cd6dd3" xsi:nil="true"/>
    <lcf76f155ced4ddcb4097134ff3c332f xmlns="23eff5d1-ae40-499d-b37a-8f3bbf6548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7D86F8-A3BA-4794-827A-2DF5F8BE10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7AC03-9FF7-44EB-A4B4-8DF765A11AC4}"/>
</file>

<file path=customXml/itemProps3.xml><?xml version="1.0" encoding="utf-8"?>
<ds:datastoreItem xmlns:ds="http://schemas.openxmlformats.org/officeDocument/2006/customXml" ds:itemID="{87DD0A39-BAB2-40AC-865A-F558A8D6596E}">
  <ds:schemaRefs>
    <ds:schemaRef ds:uri="http://schemas.microsoft.com/office/2006/metadata/properties"/>
    <ds:schemaRef ds:uri="http://schemas.microsoft.com/office/infopath/2007/PartnerControls"/>
    <ds:schemaRef ds:uri="e7ecf24f-a3cb-43e8-afc3-35839d8d56e6"/>
    <ds:schemaRef ds:uri="6cbe89ef-9a8c-46df-88a3-7e33c8bb7a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Información inicial</vt:lpstr>
      <vt:lpstr>Listados</vt:lpstr>
      <vt:lpstr>PARTICIPACIÓN</vt:lpstr>
      <vt:lpstr>REPRESENTACIÓN</vt:lpstr>
      <vt:lpstr>RECURSOS</vt:lpstr>
      <vt:lpstr>CULTURA ORGANIZACIONAL</vt:lpstr>
      <vt:lpstr>CALIDAD</vt:lpstr>
      <vt:lpstr>EVALUACIÓN</vt:lpstr>
      <vt:lpstr>Resultados Criterios</vt:lpstr>
      <vt:lpstr>Resumen General</vt:lpstr>
      <vt:lpstr>Valoración BBPP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Gema Martín</dc:creator>
  <cp:keywords/>
  <dc:description/>
  <cp:lastModifiedBy>Gema Martín</cp:lastModifiedBy>
  <cp:revision/>
  <dcterms:created xsi:type="dcterms:W3CDTF">2025-06-13T13:04:52Z</dcterms:created>
  <dcterms:modified xsi:type="dcterms:W3CDTF">2025-09-19T09:37:27Z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0x0101003E6F004381129C4EA72558CEF9BA8326</vt:lpwstr>
  </property>
  <property fmtid="{D5CDD505-2E9C-101B-9397-08002B2CF9AE}" pid="3" name="MediaServiceImageTags">
    <vt:lpwstr/>
  </property>
</Properties>
</file>